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les Tax\City Sales Tax Docs\"/>
    </mc:Choice>
  </mc:AlternateContent>
  <bookViews>
    <workbookView xWindow="-120" yWindow="-120" windowWidth="21840" windowHeight="13140"/>
  </bookViews>
  <sheets>
    <sheet name="2024" sheetId="1" r:id="rId1"/>
    <sheet name="Sheet1" sheetId="2" r:id="rId2"/>
  </sheets>
  <externalReferences>
    <externalReference r:id="rId3"/>
  </externalReferences>
  <definedNames>
    <definedName name="deductionlist" localSheetId="0">'2024'!$D$78:$D$87</definedName>
    <definedName name="deductionlist">[1]Sheet1!$D$91:$D$100</definedName>
    <definedName name="feequestion" localSheetId="0">'2024'!$G$79:$G$81</definedName>
    <definedName name="feequestion">[1]Sheet1!$G$91:$G$93</definedName>
    <definedName name="filingduedates" localSheetId="0">'2024'!$C$79:$C$98</definedName>
    <definedName name="filingpdalpha" localSheetId="0">'2024'!$A$78:$A$98</definedName>
    <definedName name="filingpdalpha">[1]Sheet1!$A$91:$A$111</definedName>
    <definedName name="filingpdsdaterange" localSheetId="0">'2024'!$B$79:$B$98</definedName>
    <definedName name="_xlnm.Print_Area" localSheetId="0">'2024'!$A$1:$I$44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1" l="1"/>
  <c r="I30" i="1"/>
  <c r="H27" i="1"/>
  <c r="I33" i="1" l="1"/>
  <c r="I37" i="1" l="1"/>
  <c r="D26" i="1"/>
  <c r="D27" i="1" s="1"/>
  <c r="G9" i="1" s="1"/>
  <c r="D33" i="1" l="1"/>
  <c r="G10" i="1" s="1"/>
  <c r="I10" i="1" s="1"/>
  <c r="I29" i="1" l="1"/>
  <c r="I14" i="1" l="1"/>
  <c r="I35" i="1" l="1"/>
  <c r="I9" i="1"/>
  <c r="I31" i="1"/>
  <c r="D18" i="1"/>
  <c r="D10" i="1"/>
  <c r="I13" i="1" l="1"/>
  <c r="D19" i="1"/>
  <c r="I7" i="1" s="1"/>
  <c r="I11" i="1" s="1"/>
  <c r="I12" i="1"/>
  <c r="I15" i="1" l="1"/>
  <c r="I16" i="1" s="1"/>
  <c r="I19" i="1" s="1"/>
  <c r="I21" i="1" s="1"/>
</calcChain>
</file>

<file path=xl/sharedStrings.xml><?xml version="1.0" encoding="utf-8"?>
<sst xmlns="http://schemas.openxmlformats.org/spreadsheetml/2006/main" count="140" uniqueCount="125">
  <si>
    <t>FILING PERIOD</t>
  </si>
  <si>
    <t>DATES COVERED</t>
  </si>
  <si>
    <t>DUE DATE</t>
  </si>
  <si>
    <t xml:space="preserve">CITY OF BLACK HAWK </t>
  </si>
  <si>
    <t>June</t>
  </si>
  <si>
    <t>COMPANY NAME AND ADDRESS</t>
  </si>
  <si>
    <t>ATTN: FINANCE DEPARTMENT</t>
  </si>
  <si>
    <t>BLACK HAWK, CO 80422</t>
  </si>
  <si>
    <t>2   Bad debts collected</t>
  </si>
  <si>
    <t>x 2%</t>
  </si>
  <si>
    <t>Non-taxable services (included in Line 1)</t>
  </si>
  <si>
    <t>4a</t>
  </si>
  <si>
    <t>Sales shipped out of city (included in Line 1)</t>
  </si>
  <si>
    <t>4b</t>
  </si>
  <si>
    <t>Select:</t>
  </si>
  <si>
    <t>4c</t>
  </si>
  <si>
    <t>4d</t>
  </si>
  <si>
    <t>4e</t>
  </si>
  <si>
    <t>Other Deductions</t>
  </si>
  <si>
    <t xml:space="preserve">  Description Of Other Deduction(s) :</t>
  </si>
  <si>
    <t>Total tax, device fees penalty and interest due</t>
  </si>
  <si>
    <t>Adjustments (attach support)  + or -</t>
  </si>
  <si>
    <t>Total due and payable to the City of Black Hawk</t>
  </si>
  <si>
    <t>Total lodging sales</t>
  </si>
  <si>
    <t>Allowable deductions</t>
  </si>
  <si>
    <t>Sales to gov't, religious, charitable entities</t>
  </si>
  <si>
    <t>=</t>
  </si>
  <si>
    <t>Complimentary lodging</t>
  </si>
  <si>
    <t>Lodging sales &gt;= 30 consecutive days</t>
  </si>
  <si>
    <t>Total deductions</t>
  </si>
  <si>
    <t>General device fees due with this return</t>
  </si>
  <si>
    <t>Yes</t>
  </si>
  <si>
    <t>No</t>
  </si>
  <si>
    <t>Printed Name</t>
  </si>
  <si>
    <t>Contact info: Telephone and Email</t>
  </si>
  <si>
    <t>January</t>
  </si>
  <si>
    <t>1/1/2017 - 1/31/2017</t>
  </si>
  <si>
    <t>February</t>
  </si>
  <si>
    <t>2/1/2017 - 2/28/2017</t>
  </si>
  <si>
    <t>Sales to licensed retailers for resale</t>
  </si>
  <si>
    <t>March</t>
  </si>
  <si>
    <t>3/1/2017 - 3/31/2017</t>
  </si>
  <si>
    <t>April</t>
  </si>
  <si>
    <t>4/1/2017 - 4/30/2017</t>
  </si>
  <si>
    <t>Bad debts on which City sales tax was paid</t>
  </si>
  <si>
    <t>May</t>
  </si>
  <si>
    <t>5/1/2017 - 5/31/2017</t>
  </si>
  <si>
    <t>Cigarette sales</t>
  </si>
  <si>
    <t>6/1/2017 - 6/30/2017</t>
  </si>
  <si>
    <t>July</t>
  </si>
  <si>
    <t>7/1/2017 - 7/31/2017</t>
  </si>
  <si>
    <t>Returned goods</t>
  </si>
  <si>
    <t>August</t>
  </si>
  <si>
    <t>8/1/2017 - 8/31/2017</t>
  </si>
  <si>
    <t>Prescription drugs/prosthetic devices</t>
  </si>
  <si>
    <t>September</t>
  </si>
  <si>
    <t>9/1/2017 - 9/30/2017</t>
  </si>
  <si>
    <t>Sales of residential gas and electricity</t>
  </si>
  <si>
    <t>October</t>
  </si>
  <si>
    <t>10/1/2017 - 10/31/2017</t>
  </si>
  <si>
    <t>November</t>
  </si>
  <si>
    <t>11/1/2017 - 11/30/2017</t>
  </si>
  <si>
    <t>December</t>
  </si>
  <si>
    <t>12/1/2017 - 12/31/2017</t>
  </si>
  <si>
    <t>1st Quarter</t>
  </si>
  <si>
    <t>1/1/2017 - 3/31/2017</t>
  </si>
  <si>
    <t>2nd Quarter</t>
  </si>
  <si>
    <t>4/1/2017 - 6/30/2017</t>
  </si>
  <si>
    <t>3rd Quarter</t>
  </si>
  <si>
    <t>7/1/2017 - 9/30/2017</t>
  </si>
  <si>
    <t>4th Quarter</t>
  </si>
  <si>
    <t>10/1/2017 - 12/31/2017</t>
  </si>
  <si>
    <t>Annual</t>
  </si>
  <si>
    <t>1/1/2017 - 12/31/2017</t>
  </si>
  <si>
    <t>Semi-Annual #1</t>
  </si>
  <si>
    <t>1/1/2017 - 6/30/2017</t>
  </si>
  <si>
    <t>Semi-Annual #2</t>
  </si>
  <si>
    <t>7/1/2017 - 12/31/2017</t>
  </si>
  <si>
    <t>One-time filer</t>
  </si>
  <si>
    <t xml:space="preserve">   </t>
  </si>
  <si>
    <t>Transportation device fees due with this return</t>
  </si>
  <si>
    <t>Transportation Device Fee</t>
  </si>
  <si>
    <t>General Device Fee</t>
  </si>
  <si>
    <t>Ambulance Device Fee</t>
  </si>
  <si>
    <t>Monthly fee</t>
  </si>
  <si>
    <t xml:space="preserve">  Monthly fee-Slots</t>
  </si>
  <si>
    <t>Device Count - Slots</t>
  </si>
  <si>
    <t>Device Count - Live Table Games</t>
  </si>
  <si>
    <t xml:space="preserve">  Monthly fee-Table Games</t>
  </si>
  <si>
    <t>Total Device Count</t>
  </si>
  <si>
    <t xml:space="preserve">The Black Hawk Municipal Code imposes a tax upon the privilege of using, storing, distributing or otherwise consuming in the City tangible personal property or taxable services purchased, rented or leased from sources outside the City on which a Municipal Sales Tax has not been paid. </t>
  </si>
  <si>
    <t>x 6%</t>
  </si>
  <si>
    <r>
      <t xml:space="preserve">PREPARER CERTIFICATION </t>
    </r>
    <r>
      <rPr>
        <b/>
        <sz val="11"/>
        <color rgb="FFFF0000"/>
        <rFont val="Calibri"/>
        <family val="2"/>
        <scheme val="minor"/>
      </rPr>
      <t xml:space="preserve"> (this return MUST be signed)</t>
    </r>
  </si>
  <si>
    <t xml:space="preserve">       leases, and all services both taxable and non-taxable</t>
  </si>
  <si>
    <t>SALES/USE/LODGING/DEVICE TAX RETURN</t>
  </si>
  <si>
    <t>POST OFFICE BOX 68</t>
  </si>
  <si>
    <t xml:space="preserve">        Signature                                                                                             Date</t>
  </si>
  <si>
    <t>Food or beverage items provided on a complimentary basis</t>
  </si>
  <si>
    <t>Gross purchases subject to Use tax</t>
  </si>
  <si>
    <t>Net purchaes subject to Use tax</t>
  </si>
  <si>
    <r>
      <t xml:space="preserve">1   </t>
    </r>
    <r>
      <rPr>
        <b/>
        <sz val="11"/>
        <rFont val="Calibri"/>
        <family val="2"/>
      </rPr>
      <t>Gross receipts</t>
    </r>
    <r>
      <rPr>
        <sz val="11"/>
        <rFont val="Calibri"/>
        <family val="2"/>
      </rPr>
      <t xml:space="preserve"> from all City activities, including sales, rentals,</t>
    </r>
  </si>
  <si>
    <r>
      <t xml:space="preserve">4  </t>
    </r>
    <r>
      <rPr>
        <b/>
        <sz val="11"/>
        <rFont val="Calibri"/>
        <family val="2"/>
      </rPr>
      <t>Allowable deductions</t>
    </r>
    <r>
      <rPr>
        <sz val="11"/>
        <rFont val="Calibri"/>
        <family val="2"/>
      </rPr>
      <t xml:space="preserve"> (select from drop-down list)</t>
    </r>
  </si>
  <si>
    <r>
      <rPr>
        <b/>
        <sz val="11"/>
        <rFont val="Calibri"/>
        <family val="2"/>
      </rPr>
      <t>Excess tax</t>
    </r>
    <r>
      <rPr>
        <sz val="11"/>
        <rFont val="Calibri"/>
        <family val="2"/>
      </rPr>
      <t xml:space="preserve"> collected</t>
    </r>
  </si>
  <si>
    <r>
      <rPr>
        <b/>
        <sz val="11"/>
        <rFont val="Calibri"/>
        <family val="2"/>
      </rPr>
      <t>Total tax due</t>
    </r>
    <r>
      <rPr>
        <sz val="11"/>
        <rFont val="Calibri"/>
        <family val="2"/>
      </rPr>
      <t xml:space="preserve"> - lines 6-9</t>
    </r>
  </si>
  <si>
    <r>
      <rPr>
        <b/>
        <sz val="11"/>
        <rFont val="Calibri"/>
        <family val="2"/>
      </rPr>
      <t>Total device fees due</t>
    </r>
    <r>
      <rPr>
        <sz val="11"/>
        <rFont val="Calibri"/>
        <family val="2"/>
      </rPr>
      <t xml:space="preserve"> - lines 11-13</t>
    </r>
  </si>
  <si>
    <r>
      <rPr>
        <b/>
        <sz val="11"/>
        <rFont val="Calibri"/>
        <family val="2"/>
      </rPr>
      <t>Total tax and device fees due</t>
    </r>
    <r>
      <rPr>
        <sz val="11"/>
        <rFont val="Calibri"/>
        <family val="2"/>
      </rPr>
      <t xml:space="preserve"> - line 10 + line 14</t>
    </r>
  </si>
  <si>
    <r>
      <rPr>
        <b/>
        <sz val="11"/>
        <rFont val="Calibri"/>
        <family val="2"/>
      </rPr>
      <t>City Sales tax</t>
    </r>
    <r>
      <rPr>
        <sz val="11"/>
        <rFont val="Calibri"/>
        <family val="2"/>
      </rPr>
      <t xml:space="preserve"> - 6% of Line 5</t>
    </r>
  </si>
  <si>
    <r>
      <t xml:space="preserve">3  </t>
    </r>
    <r>
      <rPr>
        <b/>
        <sz val="11"/>
        <rFont val="Calibri"/>
        <family val="2"/>
      </rPr>
      <t xml:space="preserve">Total Receipts  </t>
    </r>
    <r>
      <rPr>
        <sz val="11"/>
        <rFont val="Calibri"/>
        <family val="2"/>
      </rPr>
      <t>Line 1 + Line 2</t>
    </r>
  </si>
  <si>
    <t>SCHEDULE A LODGING TAX</t>
  </si>
  <si>
    <t>SCHEDULE B USE TAX</t>
  </si>
  <si>
    <t>SCHEDULE C DEVICE FEES (CASINOS ONLY)</t>
  </si>
  <si>
    <r>
      <rPr>
        <b/>
        <sz val="11"/>
        <rFont val="Calibri"/>
        <family val="2"/>
      </rPr>
      <t>Lodging tax</t>
    </r>
    <r>
      <rPr>
        <sz val="11"/>
        <rFont val="Calibri"/>
        <family val="2"/>
      </rPr>
      <t xml:space="preserve"> - Sch. A</t>
    </r>
  </si>
  <si>
    <r>
      <rPr>
        <b/>
        <sz val="11"/>
        <rFont val="Calibri"/>
        <family val="2"/>
      </rPr>
      <t>Use tax</t>
    </r>
    <r>
      <rPr>
        <sz val="11"/>
        <rFont val="Calibri"/>
        <family val="2"/>
      </rPr>
      <t xml:space="preserve"> - Sch. B</t>
    </r>
  </si>
  <si>
    <t>General device fees - Sch. C</t>
  </si>
  <si>
    <t>Transportation device fees - Sch. C</t>
  </si>
  <si>
    <t>Ambulance device fees - Sch. C</t>
  </si>
  <si>
    <t>Net taxable lodging sales</t>
  </si>
  <si>
    <t>The Black Hawk City Clerk assigns a 4-digit business license number which is used to file and pay sales, lodging, and device tax returns.  If you do not know the license number OR filing frequency for your business, please call 303-582-2294.</t>
  </si>
  <si>
    <r>
      <rPr>
        <b/>
        <sz val="11"/>
        <rFont val="Calibri"/>
        <family val="2"/>
      </rPr>
      <t>Late Filing Penalty</t>
    </r>
    <r>
      <rPr>
        <sz val="11"/>
        <rFont val="Calibri"/>
        <family val="2"/>
      </rPr>
      <t xml:space="preserve"> - 10% of line 15 (minimum $15)</t>
    </r>
  </si>
  <si>
    <r>
      <rPr>
        <b/>
        <sz val="11"/>
        <rFont val="Calibri"/>
        <family val="2"/>
      </rPr>
      <t>Interest</t>
    </r>
    <r>
      <rPr>
        <sz val="11"/>
        <rFont val="Calibri"/>
        <family val="2"/>
      </rPr>
      <t xml:space="preserve"> - 1.5% of line 15 (per month)</t>
    </r>
  </si>
  <si>
    <r>
      <t xml:space="preserve">4f </t>
    </r>
    <r>
      <rPr>
        <b/>
        <sz val="11"/>
        <rFont val="Calibri"/>
        <family val="2"/>
      </rPr>
      <t xml:space="preserve">Total deductions  </t>
    </r>
    <r>
      <rPr>
        <sz val="11"/>
        <rFont val="Calibri"/>
        <family val="2"/>
      </rPr>
      <t>Lines 4a through 4e</t>
    </r>
  </si>
  <si>
    <r>
      <t xml:space="preserve">5 </t>
    </r>
    <r>
      <rPr>
        <b/>
        <sz val="11"/>
        <rFont val="Calibri"/>
        <family val="2"/>
      </rPr>
      <t xml:space="preserve"> Net taxable</t>
    </r>
    <r>
      <rPr>
        <sz val="11"/>
        <rFont val="Calibri"/>
        <family val="2"/>
      </rPr>
      <t xml:space="preserve"> sales and service  Line 3 less Line 4f</t>
    </r>
  </si>
  <si>
    <t>CITY ACCOUNT #</t>
  </si>
  <si>
    <t>Device Count - Stadium Games</t>
  </si>
  <si>
    <t>Device Count - Sports Betting Kiosks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</si>
</sst>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0.000%"/>
    <numFmt numFmtId="166" formatCode="0.00000%"/>
    <numFmt numFmtId="167" formatCode="0.000000%"/>
    <numFmt numFmtId="168" formatCode="0.00000000%"/>
    <numFmt numFmtId="169" formatCode="0.0000%"/>
  </numFmts>
  <fonts count="11" x14ac:knownFonts="1">
    <font>
      <sz val="10"/>
      <name val="Arial"/>
      <family val="2"/>
    </font>
    <font>
      <sz val="10"/>
      <name val="Arial"/>
      <family val="2"/>
    </font>
    <font>
      <b/>
      <sz val="11"/>
      <name val="Calibri"/>
      <family val="2"/>
      <scheme val="minor"/>
    </font>
    <font>
      <sz val="11"/>
      <name val="Calibri"/>
      <family val="2"/>
      <scheme val="minor"/>
    </font>
    <font>
      <sz val="11"/>
      <name val="Calibri"/>
      <family val="2"/>
    </font>
    <font>
      <b/>
      <sz val="11"/>
      <name val="Calibri"/>
      <family val="2"/>
    </font>
    <font>
      <b/>
      <sz val="11"/>
      <color rgb="FFFF0000"/>
      <name val="Calibri"/>
      <family val="2"/>
      <scheme val="minor"/>
    </font>
    <font>
      <sz val="10"/>
      <name val="Calibri"/>
      <family val="2"/>
      <scheme val="minor"/>
    </font>
    <font>
      <b/>
      <sz val="10"/>
      <name val="Calibri"/>
      <family val="2"/>
      <scheme val="minor"/>
    </font>
    <font>
      <b/>
      <sz val="11"/>
      <color theme="1"/>
      <name val="Calibri"/>
      <family val="2"/>
      <scheme val="minor"/>
    </font>
    <font>
      <sz val="9"/>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0" xfId="0" applyFont="1" applyBorder="1"/>
    <xf numFmtId="0" fontId="3" fillId="0" borderId="11" xfId="0" applyFont="1" applyBorder="1"/>
    <xf numFmtId="0" fontId="3" fillId="0" borderId="0" xfId="0" applyFont="1"/>
    <xf numFmtId="0" fontId="3" fillId="0" borderId="13" xfId="0" applyFont="1" applyBorder="1"/>
    <xf numFmtId="0" fontId="3" fillId="0" borderId="12" xfId="0" applyFont="1" applyBorder="1"/>
    <xf numFmtId="0" fontId="3" fillId="0" borderId="14" xfId="0" applyFont="1" applyBorder="1"/>
    <xf numFmtId="43" fontId="3" fillId="0" borderId="15" xfId="1" applyFont="1" applyBorder="1"/>
    <xf numFmtId="43" fontId="3" fillId="0" borderId="15" xfId="0" applyNumberFormat="1" applyFont="1" applyBorder="1"/>
    <xf numFmtId="0" fontId="3" fillId="0" borderId="0" xfId="0" applyFont="1" applyAlignment="1">
      <alignment horizontal="right"/>
    </xf>
    <xf numFmtId="0" fontId="2" fillId="0" borderId="0" xfId="0" applyFont="1"/>
    <xf numFmtId="0" fontId="6" fillId="0" borderId="0" xfId="0" applyFont="1"/>
    <xf numFmtId="0" fontId="2" fillId="0" borderId="0" xfId="0" applyFont="1" applyAlignment="1">
      <alignment horizontal="centerContinuous"/>
    </xf>
    <xf numFmtId="0" fontId="7" fillId="0" borderId="0" xfId="0" applyFont="1"/>
    <xf numFmtId="0" fontId="8" fillId="0" borderId="12" xfId="0" applyFont="1" applyBorder="1" applyAlignment="1">
      <alignment horizontal="centerContinuous" vertical="top"/>
    </xf>
    <xf numFmtId="0" fontId="2" fillId="0" borderId="0" xfId="0" applyFont="1" applyBorder="1" applyAlignment="1">
      <alignment horizontal="centerContinuous"/>
    </xf>
    <xf numFmtId="0" fontId="7" fillId="0" borderId="0" xfId="0" quotePrefix="1" applyFont="1"/>
    <xf numFmtId="14" fontId="7" fillId="0" borderId="0" xfId="0" applyNumberFormat="1" applyFont="1"/>
    <xf numFmtId="165" fontId="3" fillId="0" borderId="0" xfId="0" applyNumberFormat="1" applyFont="1"/>
    <xf numFmtId="0" fontId="2" fillId="0" borderId="5" xfId="0" applyFont="1" applyFill="1" applyBorder="1" applyAlignment="1">
      <alignment horizontal="centerContinuous"/>
    </xf>
    <xf numFmtId="0" fontId="3" fillId="0" borderId="5" xfId="0" applyFont="1" applyFill="1" applyBorder="1" applyAlignment="1">
      <alignment horizontal="centerContinuous"/>
    </xf>
    <xf numFmtId="0" fontId="3" fillId="0" borderId="12" xfId="0" applyFont="1" applyFill="1" applyBorder="1" applyAlignment="1">
      <alignment horizontal="centerContinuous"/>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166" fontId="3" fillId="0" borderId="0" xfId="3" applyNumberFormat="1" applyFont="1"/>
    <xf numFmtId="167" fontId="3" fillId="0" borderId="0" xfId="3" applyNumberFormat="1" applyFont="1"/>
    <xf numFmtId="0" fontId="3" fillId="3" borderId="0" xfId="0" applyFont="1" applyFill="1" applyBorder="1" applyAlignment="1">
      <alignment horizontal="centerContinuous"/>
    </xf>
    <xf numFmtId="44" fontId="3" fillId="0" borderId="0" xfId="2" applyFont="1"/>
    <xf numFmtId="44" fontId="3" fillId="0" borderId="0" xfId="0" applyNumberFormat="1" applyFont="1"/>
    <xf numFmtId="168" fontId="3" fillId="0" borderId="0" xfId="3" applyNumberFormat="1" applyFont="1"/>
    <xf numFmtId="165" fontId="3" fillId="0" borderId="0" xfId="3" applyNumberFormat="1" applyFont="1"/>
    <xf numFmtId="169" fontId="3" fillId="0" borderId="0" xfId="3" applyNumberFormat="1" applyFont="1"/>
    <xf numFmtId="0" fontId="3" fillId="3" borderId="7" xfId="0" applyFont="1" applyFill="1" applyBorder="1" applyAlignment="1">
      <alignment horizontal="center"/>
    </xf>
    <xf numFmtId="0" fontId="3" fillId="3" borderId="8" xfId="0" applyFont="1" applyFill="1" applyBorder="1" applyAlignment="1">
      <alignment horizontal="center"/>
    </xf>
    <xf numFmtId="14" fontId="3" fillId="3" borderId="8" xfId="0" applyNumberFormat="1" applyFont="1" applyFill="1" applyBorder="1" applyAlignment="1">
      <alignment horizontal="center"/>
    </xf>
    <xf numFmtId="0" fontId="3" fillId="0" borderId="0" xfId="0" applyFont="1" applyFill="1" applyAlignment="1">
      <alignment horizontal="center"/>
    </xf>
    <xf numFmtId="0" fontId="3" fillId="4" borderId="0" xfId="0" applyFont="1" applyFill="1"/>
    <xf numFmtId="0" fontId="2" fillId="4" borderId="0" xfId="0" applyFont="1" applyFill="1" applyAlignment="1">
      <alignment horizontal="center"/>
    </xf>
    <xf numFmtId="43" fontId="3" fillId="4" borderId="15" xfId="1" applyFont="1" applyFill="1" applyBorder="1"/>
    <xf numFmtId="0" fontId="3" fillId="4" borderId="0" xfId="0" applyFont="1" applyFill="1" applyAlignment="1">
      <alignment horizontal="right"/>
    </xf>
    <xf numFmtId="0" fontId="4" fillId="4" borderId="0" xfId="0" applyFont="1" applyFill="1"/>
    <xf numFmtId="43" fontId="3" fillId="4" borderId="15" xfId="0" applyNumberFormat="1" applyFont="1" applyFill="1" applyBorder="1"/>
    <xf numFmtId="0" fontId="3" fillId="4" borderId="0" xfId="0" quotePrefix="1" applyFont="1" applyFill="1" applyAlignment="1">
      <alignment horizontal="center"/>
    </xf>
    <xf numFmtId="0" fontId="3" fillId="2" borderId="0" xfId="0" applyFont="1" applyFill="1"/>
    <xf numFmtId="0" fontId="3" fillId="2" borderId="0" xfId="0" applyFont="1" applyFill="1" applyAlignment="1">
      <alignment horizontal="center"/>
    </xf>
    <xf numFmtId="0" fontId="3" fillId="4" borderId="0" xfId="0" applyFont="1" applyFill="1" applyAlignment="1">
      <alignment horizontal="center"/>
    </xf>
    <xf numFmtId="0" fontId="3" fillId="0" borderId="0" xfId="0" applyFont="1" applyFill="1"/>
    <xf numFmtId="43" fontId="3" fillId="0" borderId="15" xfId="1" applyFont="1" applyFill="1" applyBorder="1"/>
    <xf numFmtId="43" fontId="3" fillId="4" borderId="0" xfId="1" applyFont="1" applyFill="1" applyBorder="1"/>
    <xf numFmtId="0" fontId="3" fillId="4" borderId="15" xfId="0" applyFont="1" applyFill="1" applyBorder="1"/>
    <xf numFmtId="43" fontId="3" fillId="4" borderId="0" xfId="0" applyNumberFormat="1" applyFont="1" applyFill="1" applyBorder="1"/>
    <xf numFmtId="0" fontId="3" fillId="2" borderId="0" xfId="0" applyFont="1" applyFill="1" applyAlignment="1">
      <alignment horizontal="right"/>
    </xf>
    <xf numFmtId="44" fontId="3" fillId="2" borderId="0" xfId="2" applyNumberFormat="1" applyFont="1" applyFill="1" applyAlignment="1" applyProtection="1">
      <alignment horizontal="center"/>
      <protection locked="0"/>
    </xf>
    <xf numFmtId="43" fontId="3" fillId="2" borderId="15" xfId="1" applyFont="1" applyFill="1" applyBorder="1" applyAlignment="1">
      <alignment horizontal="right"/>
    </xf>
    <xf numFmtId="43" fontId="3" fillId="0" borderId="19" xfId="1" applyFont="1" applyBorder="1"/>
    <xf numFmtId="0" fontId="3" fillId="5" borderId="0" xfId="0" applyFont="1" applyFill="1"/>
    <xf numFmtId="0" fontId="3" fillId="5" borderId="0" xfId="0" applyFont="1" applyFill="1" applyAlignment="1">
      <alignment horizontal="center"/>
    </xf>
    <xf numFmtId="43" fontId="3" fillId="5" borderId="15" xfId="1" applyFont="1" applyFill="1" applyBorder="1"/>
    <xf numFmtId="0" fontId="2" fillId="5" borderId="0" xfId="0" applyFont="1" applyFill="1" applyAlignment="1">
      <alignment horizontal="centerContinuous"/>
    </xf>
    <xf numFmtId="0" fontId="2" fillId="5" borderId="0" xfId="0" applyFont="1" applyFill="1" applyAlignment="1">
      <alignment horizontal="left"/>
    </xf>
    <xf numFmtId="0" fontId="3" fillId="5" borderId="0" xfId="0" applyFont="1" applyFill="1" applyAlignment="1">
      <alignment horizontal="centerContinuous"/>
    </xf>
    <xf numFmtId="0" fontId="2" fillId="5" borderId="2" xfId="0" applyFont="1" applyFill="1" applyBorder="1" applyAlignment="1"/>
    <xf numFmtId="0" fontId="2" fillId="5" borderId="0" xfId="0" applyFont="1" applyFill="1" applyBorder="1" applyAlignment="1"/>
    <xf numFmtId="0" fontId="2" fillId="5" borderId="0" xfId="0" applyFont="1" applyFill="1"/>
    <xf numFmtId="0" fontId="2" fillId="5" borderId="2" xfId="0" applyFont="1" applyFill="1" applyBorder="1"/>
    <xf numFmtId="0" fontId="9" fillId="5" borderId="0" xfId="0" applyFont="1" applyFill="1"/>
    <xf numFmtId="164" fontId="3" fillId="5" borderId="0" xfId="1" applyNumberFormat="1" applyFont="1" applyFill="1" applyBorder="1"/>
    <xf numFmtId="0" fontId="8" fillId="5" borderId="0" xfId="0" applyFont="1" applyFill="1" applyAlignment="1">
      <alignment horizontal="left"/>
    </xf>
    <xf numFmtId="44" fontId="3" fillId="5" borderId="0" xfId="2" applyNumberFormat="1" applyFont="1" applyFill="1" applyAlignment="1" applyProtection="1">
      <alignment horizontal="center"/>
      <protection locked="0"/>
    </xf>
    <xf numFmtId="0" fontId="3" fillId="5" borderId="0" xfId="0" quotePrefix="1" applyFont="1" applyFill="1" applyAlignment="1">
      <alignment horizontal="center"/>
    </xf>
    <xf numFmtId="44" fontId="3" fillId="5" borderId="0" xfId="2" applyFont="1" applyFill="1" applyAlignment="1">
      <alignment horizontal="center"/>
    </xf>
    <xf numFmtId="0" fontId="6" fillId="5" borderId="0" xfId="0" applyFont="1" applyFill="1"/>
    <xf numFmtId="0" fontId="2" fillId="5" borderId="0" xfId="0" applyFont="1" applyFill="1" applyAlignment="1"/>
    <xf numFmtId="0" fontId="2" fillId="4" borderId="0" xfId="0" applyFont="1" applyFill="1"/>
    <xf numFmtId="0" fontId="5" fillId="4" borderId="0" xfId="0" applyFont="1" applyFill="1"/>
    <xf numFmtId="44" fontId="2" fillId="5" borderId="0" xfId="2" applyFont="1" applyFill="1" applyAlignment="1">
      <alignment horizontal="right"/>
    </xf>
    <xf numFmtId="0" fontId="4" fillId="0" borderId="0" xfId="0" applyFont="1"/>
    <xf numFmtId="0" fontId="3" fillId="0" borderId="0" xfId="0" applyFont="1" applyAlignment="1">
      <alignment horizontal="left"/>
    </xf>
    <xf numFmtId="0" fontId="3" fillId="6" borderId="0" xfId="0" applyFont="1" applyFill="1"/>
    <xf numFmtId="0" fontId="2" fillId="6" borderId="0" xfId="0" applyFont="1" applyFill="1" applyAlignment="1">
      <alignment horizontal="center"/>
    </xf>
    <xf numFmtId="0" fontId="2" fillId="6" borderId="0" xfId="0" applyFont="1" applyFill="1"/>
    <xf numFmtId="0" fontId="3" fillId="6" borderId="0" xfId="0" applyFont="1" applyFill="1" applyBorder="1"/>
    <xf numFmtId="43" fontId="3" fillId="6" borderId="15" xfId="0" applyNumberFormat="1" applyFont="1" applyFill="1" applyBorder="1"/>
    <xf numFmtId="0" fontId="3" fillId="6" borderId="0" xfId="0" applyFont="1" applyFill="1" applyAlignment="1">
      <alignment horizontal="center"/>
    </xf>
    <xf numFmtId="0" fontId="4" fillId="6" borderId="0" xfId="0" applyFont="1" applyFill="1"/>
    <xf numFmtId="0" fontId="3" fillId="6" borderId="0" xfId="0" quotePrefix="1" applyFont="1" applyFill="1" applyAlignment="1">
      <alignment horizontal="center"/>
    </xf>
    <xf numFmtId="43" fontId="3" fillId="6" borderId="15" xfId="1" applyFont="1" applyFill="1" applyBorder="1"/>
    <xf numFmtId="0" fontId="8" fillId="0" borderId="10" xfId="0" applyFont="1" applyFill="1" applyBorder="1" applyAlignment="1">
      <alignment vertical="center" wrapText="1"/>
    </xf>
    <xf numFmtId="43" fontId="3" fillId="2" borderId="20" xfId="0" applyNumberFormat="1" applyFont="1" applyFill="1" applyBorder="1" applyAlignment="1">
      <alignment horizontal="right"/>
    </xf>
    <xf numFmtId="0" fontId="3" fillId="3" borderId="9" xfId="0" applyNumberFormat="1" applyFont="1" applyFill="1" applyBorder="1" applyAlignment="1" applyProtection="1">
      <alignment horizontal="center"/>
      <protection locked="0"/>
    </xf>
    <xf numFmtId="0" fontId="8" fillId="0" borderId="0" xfId="0" applyFont="1" applyFill="1" applyBorder="1" applyAlignment="1">
      <alignment horizontal="left" vertical="center" wrapText="1"/>
    </xf>
    <xf numFmtId="0" fontId="8" fillId="0" borderId="16"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10" fillId="6" borderId="0" xfId="0" applyFont="1" applyFill="1" applyAlignment="1">
      <alignment horizontal="left" wrapText="1"/>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5" borderId="0" xfId="0" applyFont="1" applyFill="1" applyAlignment="1">
      <alignment horizontal="center"/>
    </xf>
    <xf numFmtId="0" fontId="2" fillId="2"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152400</xdr:colOff>
      <xdr:row>0</xdr:row>
      <xdr:rowOff>95250</xdr:rowOff>
    </xdr:from>
    <xdr:to>
      <xdr:col>8</xdr:col>
      <xdr:colOff>838200</xdr:colOff>
      <xdr:row>5</xdr:row>
      <xdr:rowOff>0</xdr:rowOff>
    </xdr:to>
    <xdr:pic>
      <xdr:nvPicPr>
        <xdr:cNvPr id="2" name="Picture 1" descr="Black Hawk Logo-smal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0" y="95250"/>
          <a:ext cx="12763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hillis\AppData\Local\Microsoft\Windows\Temporary%20Internet%20Files\Content.Outlook\NYLSYPSL\Self_Calculating_Sales_Tax_For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H Tax Form"/>
      <sheetName val="Sheet1"/>
      <sheetName val="Sheet2"/>
      <sheetName val="Sheet1 (2)"/>
    </sheetNames>
    <sheetDataSet>
      <sheetData sheetId="0"/>
      <sheetData sheetId="1">
        <row r="91">
          <cell r="A91" t="str">
            <v>Select:</v>
          </cell>
          <cell r="D91" t="str">
            <v>Select:</v>
          </cell>
          <cell r="G91" t="str">
            <v>Select:</v>
          </cell>
        </row>
        <row r="92">
          <cell r="A92" t="str">
            <v>January</v>
          </cell>
          <cell r="D92" t="str">
            <v>Non-taxable services (included in Line 1)</v>
          </cell>
          <cell r="G92" t="str">
            <v>Yes</v>
          </cell>
        </row>
        <row r="93">
          <cell r="A93" t="str">
            <v>February</v>
          </cell>
          <cell r="D93" t="str">
            <v>Sales to licensed retailers for resale</v>
          </cell>
          <cell r="G93" t="str">
            <v>No</v>
          </cell>
        </row>
        <row r="94">
          <cell r="A94" t="str">
            <v>March</v>
          </cell>
          <cell r="D94" t="str">
            <v>Sales shipped out of city (included in Line 1)</v>
          </cell>
        </row>
        <row r="95">
          <cell r="A95" t="str">
            <v>April</v>
          </cell>
          <cell r="D95" t="str">
            <v>Bad debts on which City sales tax was paid</v>
          </cell>
        </row>
        <row r="96">
          <cell r="A96" t="str">
            <v>May</v>
          </cell>
          <cell r="D96" t="str">
            <v>Cigarette sales</v>
          </cell>
        </row>
        <row r="97">
          <cell r="A97" t="str">
            <v>June</v>
          </cell>
          <cell r="D97" t="str">
            <v>Sales to gov't, religious, charitable entities</v>
          </cell>
        </row>
        <row r="98">
          <cell r="A98" t="str">
            <v>July</v>
          </cell>
          <cell r="D98" t="str">
            <v>Returned goods</v>
          </cell>
        </row>
        <row r="99">
          <cell r="A99" t="str">
            <v>August</v>
          </cell>
          <cell r="D99" t="str">
            <v>Prescription drugs/prosthetic devices</v>
          </cell>
        </row>
        <row r="100">
          <cell r="A100" t="str">
            <v>September</v>
          </cell>
          <cell r="D100" t="str">
            <v>Sales of residential gas and electricity</v>
          </cell>
        </row>
        <row r="101">
          <cell r="A101" t="str">
            <v>October</v>
          </cell>
        </row>
        <row r="102">
          <cell r="A102" t="str">
            <v>November</v>
          </cell>
        </row>
        <row r="103">
          <cell r="A103" t="str">
            <v>December</v>
          </cell>
        </row>
        <row r="104">
          <cell r="A104" t="str">
            <v>1st Quarter</v>
          </cell>
        </row>
        <row r="105">
          <cell r="A105" t="str">
            <v>2nd Quarter</v>
          </cell>
        </row>
        <row r="106">
          <cell r="A106" t="str">
            <v>3rd Quarter</v>
          </cell>
        </row>
        <row r="107">
          <cell r="A107" t="str">
            <v>4th Quarter</v>
          </cell>
        </row>
        <row r="108">
          <cell r="A108" t="str">
            <v>Annual</v>
          </cell>
        </row>
        <row r="109">
          <cell r="A109" t="str">
            <v>Semi-Annual #1</v>
          </cell>
        </row>
        <row r="110">
          <cell r="A110" t="str">
            <v>Semi-Annual #2</v>
          </cell>
        </row>
        <row r="111">
          <cell r="A111" t="str">
            <v>One-time filer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tabSelected="1" zoomScaleNormal="100" workbookViewId="0">
      <selection activeCell="H26" sqref="H26"/>
    </sheetView>
  </sheetViews>
  <sheetFormatPr defaultRowHeight="15" x14ac:dyDescent="0.25"/>
  <cols>
    <col min="1" max="1" width="20" style="9" customWidth="1"/>
    <col min="2" max="2" width="19.85546875" style="9" customWidth="1"/>
    <col min="3" max="3" width="14.140625" style="9" customWidth="1"/>
    <col min="4" max="4" width="15.5703125" style="9" customWidth="1"/>
    <col min="5" max="5" width="3.85546875" style="9" customWidth="1"/>
    <col min="6" max="6" width="22.5703125" style="9" customWidth="1"/>
    <col min="7" max="7" width="14.42578125" style="9" customWidth="1"/>
    <col min="8" max="8" width="8.85546875" style="9" customWidth="1"/>
    <col min="9" max="9" width="15.7109375" style="9" customWidth="1"/>
    <col min="10" max="10" width="9.28515625" style="9" bestFit="1" customWidth="1"/>
    <col min="11" max="11" width="10.5703125" style="9" bestFit="1" customWidth="1"/>
    <col min="12" max="12" width="9.85546875" style="9" bestFit="1" customWidth="1"/>
    <col min="13" max="13" width="14.28515625" style="9" bestFit="1" customWidth="1"/>
    <col min="14" max="14" width="14.85546875" style="9" customWidth="1"/>
    <col min="15" max="16384" width="9.140625" style="9"/>
  </cols>
  <sheetData>
    <row r="1" spans="1:9" s="3" customFormat="1" ht="24.75" customHeight="1" x14ac:dyDescent="0.25">
      <c r="A1" s="28" t="s">
        <v>0</v>
      </c>
      <c r="B1" s="29" t="s">
        <v>1</v>
      </c>
      <c r="C1" s="29" t="s">
        <v>2</v>
      </c>
      <c r="D1" s="30" t="s">
        <v>122</v>
      </c>
      <c r="E1" s="113" t="s">
        <v>3</v>
      </c>
      <c r="F1" s="114"/>
      <c r="G1" s="114"/>
      <c r="H1" s="1"/>
      <c r="I1" s="2"/>
    </row>
    <row r="2" spans="1:9" s="6" customFormat="1" ht="23.25" customHeight="1" thickBot="1" x14ac:dyDescent="0.3">
      <c r="A2" s="39"/>
      <c r="B2" s="40"/>
      <c r="C2" s="41"/>
      <c r="D2" s="96"/>
      <c r="E2" s="115" t="s">
        <v>94</v>
      </c>
      <c r="F2" s="116"/>
      <c r="G2" s="116"/>
      <c r="H2" s="4"/>
      <c r="I2" s="5"/>
    </row>
    <row r="3" spans="1:9" ht="23.25" customHeight="1" x14ac:dyDescent="0.25">
      <c r="A3" s="25" t="s">
        <v>5</v>
      </c>
      <c r="B3" s="26"/>
      <c r="C3" s="26"/>
      <c r="D3" s="26"/>
      <c r="E3" s="115" t="s">
        <v>6</v>
      </c>
      <c r="F3" s="116"/>
      <c r="G3" s="116"/>
      <c r="H3" s="7"/>
      <c r="I3" s="8"/>
    </row>
    <row r="4" spans="1:9" ht="23.25" customHeight="1" x14ac:dyDescent="0.25">
      <c r="A4" s="33"/>
      <c r="B4" s="33"/>
      <c r="C4" s="33"/>
      <c r="D4" s="33"/>
      <c r="E4" s="115" t="s">
        <v>95</v>
      </c>
      <c r="F4" s="116"/>
      <c r="G4" s="116"/>
      <c r="H4" s="7"/>
      <c r="I4" s="8"/>
    </row>
    <row r="5" spans="1:9" ht="23.25" customHeight="1" x14ac:dyDescent="0.25">
      <c r="A5" s="33"/>
      <c r="B5" s="33"/>
      <c r="C5" s="33"/>
      <c r="D5" s="33"/>
      <c r="E5" s="115" t="s">
        <v>7</v>
      </c>
      <c r="F5" s="116"/>
      <c r="G5" s="116"/>
      <c r="H5" s="7"/>
      <c r="I5" s="8"/>
    </row>
    <row r="6" spans="1:9" ht="23.25" customHeight="1" thickBot="1" x14ac:dyDescent="0.3">
      <c r="A6" s="27"/>
      <c r="B6" s="27"/>
      <c r="C6" s="27"/>
      <c r="D6" s="27"/>
      <c r="E6" s="10"/>
      <c r="F6" s="11"/>
      <c r="G6" s="11"/>
      <c r="H6" s="11"/>
      <c r="I6" s="12"/>
    </row>
    <row r="7" spans="1:9" ht="23.1" customHeight="1" thickBot="1" x14ac:dyDescent="0.3">
      <c r="A7" s="9" t="s">
        <v>100</v>
      </c>
      <c r="E7" s="6">
        <v>6</v>
      </c>
      <c r="F7" s="83" t="s">
        <v>106</v>
      </c>
      <c r="I7" s="61">
        <f>ROUND(D19*0.06,2)</f>
        <v>0</v>
      </c>
    </row>
    <row r="8" spans="1:9" ht="23.1" customHeight="1" thickBot="1" x14ac:dyDescent="0.3">
      <c r="A8" s="9" t="s">
        <v>93</v>
      </c>
      <c r="D8" s="13"/>
      <c r="E8" s="6">
        <v>7</v>
      </c>
      <c r="F8" s="9" t="s">
        <v>102</v>
      </c>
      <c r="I8" s="13">
        <v>0</v>
      </c>
    </row>
    <row r="9" spans="1:9" ht="23.1" customHeight="1" thickBot="1" x14ac:dyDescent="0.3">
      <c r="A9" s="9" t="s">
        <v>8</v>
      </c>
      <c r="D9" s="13"/>
      <c r="E9" s="52">
        <v>8</v>
      </c>
      <c r="F9" s="47" t="s">
        <v>111</v>
      </c>
      <c r="G9" s="48">
        <f>D27</f>
        <v>0</v>
      </c>
      <c r="H9" s="49" t="s">
        <v>9</v>
      </c>
      <c r="I9" s="45">
        <f>ROUND(G9*0.02,2)</f>
        <v>0</v>
      </c>
    </row>
    <row r="10" spans="1:9" ht="23.1" customHeight="1" thickBot="1" x14ac:dyDescent="0.3">
      <c r="A10" s="84" t="s">
        <v>107</v>
      </c>
      <c r="B10" s="15"/>
      <c r="D10" s="13">
        <f>SUM(D8:D9)</f>
        <v>0</v>
      </c>
      <c r="E10" s="90">
        <v>9</v>
      </c>
      <c r="F10" s="91" t="s">
        <v>112</v>
      </c>
      <c r="G10" s="89">
        <f>D33</f>
        <v>0</v>
      </c>
      <c r="H10" s="92" t="s">
        <v>91</v>
      </c>
      <c r="I10" s="93">
        <f>ROUND(G10*0.06,2)</f>
        <v>0</v>
      </c>
    </row>
    <row r="11" spans="1:9" ht="23.1" customHeight="1" thickBot="1" x14ac:dyDescent="0.3">
      <c r="A11" s="9" t="s">
        <v>101</v>
      </c>
      <c r="E11" s="42">
        <v>10</v>
      </c>
      <c r="F11" s="9" t="s">
        <v>103</v>
      </c>
      <c r="I11" s="13">
        <f>SUM(I7:I10)</f>
        <v>0</v>
      </c>
    </row>
    <row r="12" spans="1:9" ht="23.1" customHeight="1" thickBot="1" x14ac:dyDescent="0.3">
      <c r="A12" s="9" t="s">
        <v>39</v>
      </c>
      <c r="C12" s="15" t="s">
        <v>11</v>
      </c>
      <c r="D12" s="13"/>
      <c r="E12" s="63">
        <v>11</v>
      </c>
      <c r="F12" s="62" t="s">
        <v>113</v>
      </c>
      <c r="G12" s="62"/>
      <c r="H12" s="62"/>
      <c r="I12" s="64">
        <f>I31</f>
        <v>0</v>
      </c>
    </row>
    <row r="13" spans="1:9" ht="23.1" customHeight="1" thickBot="1" x14ac:dyDescent="0.3">
      <c r="A13" s="9" t="s">
        <v>14</v>
      </c>
      <c r="C13" s="15" t="s">
        <v>13</v>
      </c>
      <c r="D13" s="13"/>
      <c r="E13" s="63">
        <v>12</v>
      </c>
      <c r="F13" s="62" t="s">
        <v>114</v>
      </c>
      <c r="G13" s="62"/>
      <c r="H13" s="62"/>
      <c r="I13" s="64">
        <f>+I35</f>
        <v>0</v>
      </c>
    </row>
    <row r="14" spans="1:9" ht="23.1" customHeight="1" thickBot="1" x14ac:dyDescent="0.3">
      <c r="A14" s="9" t="s">
        <v>14</v>
      </c>
      <c r="C14" s="15" t="s">
        <v>15</v>
      </c>
      <c r="D14" s="13"/>
      <c r="E14" s="51">
        <v>13</v>
      </c>
      <c r="F14" s="50" t="s">
        <v>115</v>
      </c>
      <c r="G14" s="50"/>
      <c r="H14" s="50"/>
      <c r="I14" s="60">
        <f>+I37</f>
        <v>0</v>
      </c>
    </row>
    <row r="15" spans="1:9" ht="23.1" customHeight="1" thickBot="1" x14ac:dyDescent="0.3">
      <c r="A15" s="9" t="s">
        <v>14</v>
      </c>
      <c r="C15" s="15" t="s">
        <v>16</v>
      </c>
      <c r="D15" s="13"/>
      <c r="E15" s="42">
        <v>14</v>
      </c>
      <c r="F15" s="53" t="s">
        <v>104</v>
      </c>
      <c r="G15" s="53"/>
      <c r="H15" s="53"/>
      <c r="I15" s="54">
        <f>SUM(I12:I14)</f>
        <v>0</v>
      </c>
    </row>
    <row r="16" spans="1:9" ht="23.1" customHeight="1" thickBot="1" x14ac:dyDescent="0.3">
      <c r="A16" s="9" t="s">
        <v>18</v>
      </c>
      <c r="C16" s="15" t="s">
        <v>17</v>
      </c>
      <c r="D16" s="13"/>
      <c r="E16" s="6">
        <v>15</v>
      </c>
      <c r="F16" s="9" t="s">
        <v>105</v>
      </c>
      <c r="I16" s="13">
        <f>SUM(I11,I15)</f>
        <v>0</v>
      </c>
    </row>
    <row r="17" spans="1:14" ht="23.1" customHeight="1" thickBot="1" x14ac:dyDescent="0.3">
      <c r="A17" s="16" t="s">
        <v>19</v>
      </c>
      <c r="B17" s="17"/>
      <c r="E17" s="6">
        <v>16</v>
      </c>
      <c r="F17" s="83" t="s">
        <v>118</v>
      </c>
      <c r="I17" s="13"/>
    </row>
    <row r="18" spans="1:14" ht="23.1" customHeight="1" thickBot="1" x14ac:dyDescent="0.3">
      <c r="A18" s="84" t="s">
        <v>120</v>
      </c>
      <c r="C18" s="15"/>
      <c r="D18" s="13">
        <f>SUM(D12:D16)</f>
        <v>0</v>
      </c>
      <c r="E18" s="6">
        <v>17</v>
      </c>
      <c r="F18" s="83" t="s">
        <v>119</v>
      </c>
      <c r="I18" s="13"/>
      <c r="N18" s="32"/>
    </row>
    <row r="19" spans="1:14" ht="23.1" customHeight="1" thickBot="1" x14ac:dyDescent="0.3">
      <c r="A19" s="9" t="s">
        <v>121</v>
      </c>
      <c r="C19" s="15"/>
      <c r="D19" s="14">
        <f>D10-D18</f>
        <v>0</v>
      </c>
      <c r="E19" s="6">
        <v>18</v>
      </c>
      <c r="F19" s="16" t="s">
        <v>20</v>
      </c>
      <c r="I19" s="13">
        <f>SUM(I16:I18)</f>
        <v>0</v>
      </c>
    </row>
    <row r="20" spans="1:14" ht="23.1" customHeight="1" thickBot="1" x14ac:dyDescent="0.3">
      <c r="A20" s="43"/>
      <c r="B20" s="44" t="s">
        <v>108</v>
      </c>
      <c r="C20" s="43"/>
      <c r="D20" s="43"/>
      <c r="E20" s="6">
        <v>19</v>
      </c>
      <c r="F20" s="9" t="s">
        <v>21</v>
      </c>
      <c r="I20" s="13"/>
    </row>
    <row r="21" spans="1:14" ht="23.1" customHeight="1" thickBot="1" x14ac:dyDescent="0.3">
      <c r="A21" s="80" t="s">
        <v>23</v>
      </c>
      <c r="B21" s="43"/>
      <c r="C21" s="55"/>
      <c r="D21" s="56"/>
      <c r="E21" s="6">
        <v>20</v>
      </c>
      <c r="F21" s="16" t="s">
        <v>22</v>
      </c>
      <c r="I21" s="13">
        <f>+I19+I20</f>
        <v>0</v>
      </c>
    </row>
    <row r="22" spans="1:14" ht="23.1" customHeight="1" thickBot="1" x14ac:dyDescent="0.3">
      <c r="A22" s="47" t="s">
        <v>24</v>
      </c>
      <c r="B22" s="43"/>
      <c r="C22" s="43"/>
      <c r="D22" s="43"/>
      <c r="F22" s="62"/>
      <c r="G22" s="65" t="s">
        <v>110</v>
      </c>
      <c r="H22" s="62"/>
      <c r="I22" s="62"/>
    </row>
    <row r="23" spans="1:14" ht="23.1" customHeight="1" thickBot="1" x14ac:dyDescent="0.3">
      <c r="A23" s="43" t="s">
        <v>25</v>
      </c>
      <c r="B23" s="46"/>
      <c r="C23" s="55"/>
      <c r="D23" s="56"/>
      <c r="E23" s="18"/>
      <c r="F23" s="66" t="s">
        <v>86</v>
      </c>
      <c r="G23" s="67"/>
      <c r="H23" s="68"/>
      <c r="I23" s="69"/>
    </row>
    <row r="24" spans="1:14" ht="23.1" customHeight="1" thickBot="1" x14ac:dyDescent="0.3">
      <c r="A24" s="43" t="s">
        <v>27</v>
      </c>
      <c r="B24" s="46"/>
      <c r="C24" s="55"/>
      <c r="D24" s="56"/>
      <c r="F24" s="70" t="s">
        <v>87</v>
      </c>
      <c r="G24" s="62"/>
      <c r="H24" s="71"/>
      <c r="I24" s="62"/>
    </row>
    <row r="25" spans="1:14" ht="23.1" customHeight="1" thickBot="1" x14ac:dyDescent="0.3">
      <c r="A25" s="43" t="s">
        <v>28</v>
      </c>
      <c r="B25" s="46"/>
      <c r="C25" s="55"/>
      <c r="D25" s="56"/>
      <c r="F25" s="70" t="s">
        <v>123</v>
      </c>
      <c r="G25" s="62"/>
      <c r="H25" s="71"/>
      <c r="I25" s="62"/>
    </row>
    <row r="26" spans="1:14" ht="23.1" customHeight="1" thickBot="1" x14ac:dyDescent="0.3">
      <c r="A26" s="46" t="s">
        <v>29</v>
      </c>
      <c r="B26" s="46"/>
      <c r="C26" s="55"/>
      <c r="D26" s="48">
        <f>SUM(D23:D25)</f>
        <v>0</v>
      </c>
      <c r="F26" s="70" t="s">
        <v>124</v>
      </c>
      <c r="G26" s="62"/>
      <c r="H26" s="71"/>
      <c r="I26" s="62"/>
    </row>
    <row r="27" spans="1:14" ht="23.1" customHeight="1" thickBot="1" x14ac:dyDescent="0.3">
      <c r="A27" s="81" t="s">
        <v>116</v>
      </c>
      <c r="B27" s="46"/>
      <c r="C27" s="57"/>
      <c r="D27" s="48">
        <f>+D21-D26</f>
        <v>0</v>
      </c>
      <c r="F27" s="72" t="s">
        <v>89</v>
      </c>
      <c r="G27" s="73"/>
      <c r="H27" s="71">
        <f>+H23+H24+H25+H26</f>
        <v>0</v>
      </c>
      <c r="I27" s="62"/>
    </row>
    <row r="28" spans="1:14" ht="23.1" customHeight="1" thickBot="1" x14ac:dyDescent="0.3">
      <c r="A28" s="85"/>
      <c r="B28" s="86" t="s">
        <v>109</v>
      </c>
      <c r="C28" s="85"/>
      <c r="D28" s="85"/>
      <c r="F28" s="124" t="s">
        <v>82</v>
      </c>
      <c r="G28" s="124"/>
      <c r="H28" s="124"/>
      <c r="I28" s="62"/>
      <c r="K28" s="53"/>
      <c r="M28" s="34"/>
    </row>
    <row r="29" spans="1:14" ht="24" customHeight="1" thickBot="1" x14ac:dyDescent="0.3">
      <c r="A29" s="117" t="s">
        <v>90</v>
      </c>
      <c r="B29" s="117"/>
      <c r="C29" s="117"/>
      <c r="D29" s="117"/>
      <c r="F29" s="74" t="s">
        <v>85</v>
      </c>
      <c r="G29" s="75">
        <v>87.5</v>
      </c>
      <c r="H29" s="76" t="s">
        <v>26</v>
      </c>
      <c r="I29" s="64">
        <f>ROUND(H$23*G29,2)</f>
        <v>0</v>
      </c>
      <c r="K29" s="24"/>
      <c r="L29" s="24"/>
      <c r="M29" s="38"/>
    </row>
    <row r="30" spans="1:14" ht="24" customHeight="1" thickBot="1" x14ac:dyDescent="0.3">
      <c r="A30" s="117"/>
      <c r="B30" s="117"/>
      <c r="C30" s="117"/>
      <c r="D30" s="117"/>
      <c r="F30" s="74" t="s">
        <v>88</v>
      </c>
      <c r="G30" s="77">
        <v>350</v>
      </c>
      <c r="H30" s="76" t="s">
        <v>26</v>
      </c>
      <c r="I30" s="64">
        <f>ROUND((H$24+H25+H26)*G30,2)</f>
        <v>0</v>
      </c>
    </row>
    <row r="31" spans="1:14" ht="23.1" customHeight="1" thickBot="1" x14ac:dyDescent="0.3">
      <c r="A31" s="87" t="s">
        <v>98</v>
      </c>
      <c r="B31" s="85"/>
      <c r="C31" s="88"/>
      <c r="D31" s="89"/>
      <c r="F31" s="70"/>
      <c r="G31" s="70"/>
      <c r="H31" s="82" t="s">
        <v>30</v>
      </c>
      <c r="I31" s="64">
        <f>SUM(I29:I30)</f>
        <v>0</v>
      </c>
    </row>
    <row r="32" spans="1:14" ht="23.1" customHeight="1" thickBot="1" x14ac:dyDescent="0.3">
      <c r="A32" s="85" t="s">
        <v>97</v>
      </c>
      <c r="B32" s="85"/>
      <c r="C32" s="85"/>
      <c r="D32" s="89"/>
      <c r="F32" s="124" t="s">
        <v>81</v>
      </c>
      <c r="G32" s="124"/>
      <c r="H32" s="124"/>
      <c r="I32" s="79"/>
      <c r="M32" s="35"/>
      <c r="N32" s="35"/>
    </row>
    <row r="33" spans="1:14" ht="23.1" customHeight="1" thickBot="1" x14ac:dyDescent="0.3">
      <c r="A33" s="87" t="s">
        <v>99</v>
      </c>
      <c r="B33" s="85"/>
      <c r="C33" s="85"/>
      <c r="D33" s="89">
        <f>+D31-D32</f>
        <v>0</v>
      </c>
      <c r="F33" s="74" t="s">
        <v>85</v>
      </c>
      <c r="G33" s="75">
        <v>3.68</v>
      </c>
      <c r="H33" s="76" t="s">
        <v>26</v>
      </c>
      <c r="I33" s="64">
        <f>ROUND(H23*G33,2)</f>
        <v>0</v>
      </c>
      <c r="L33" s="24"/>
      <c r="M33" s="37"/>
      <c r="N33" s="34"/>
    </row>
    <row r="34" spans="1:14" ht="23.1" customHeight="1" thickBot="1" x14ac:dyDescent="0.3">
      <c r="A34" s="121" t="s">
        <v>92</v>
      </c>
      <c r="B34" s="122"/>
      <c r="C34" s="122"/>
      <c r="D34" s="123"/>
      <c r="F34" s="74" t="s">
        <v>88</v>
      </c>
      <c r="G34" s="75">
        <v>14.72</v>
      </c>
      <c r="H34" s="76" t="s">
        <v>26</v>
      </c>
      <c r="I34" s="64">
        <f>ROUND((H24+H25+H26)*G34,2)</f>
        <v>0</v>
      </c>
    </row>
    <row r="35" spans="1:14" ht="23.1" customHeight="1" thickBot="1" x14ac:dyDescent="0.3">
      <c r="A35" s="10"/>
      <c r="B35" s="11"/>
      <c r="C35" s="11"/>
      <c r="D35" s="12"/>
      <c r="F35" s="78"/>
      <c r="G35" s="78"/>
      <c r="H35" s="82" t="s">
        <v>80</v>
      </c>
      <c r="I35" s="64">
        <f>SUM(I33:I34)</f>
        <v>0</v>
      </c>
      <c r="M35" s="35"/>
    </row>
    <row r="36" spans="1:14" ht="24" customHeight="1" thickBot="1" x14ac:dyDescent="0.3">
      <c r="A36" s="101" t="s">
        <v>96</v>
      </c>
      <c r="B36" s="102"/>
      <c r="C36" s="102"/>
      <c r="D36" s="103"/>
      <c r="F36" s="125" t="s">
        <v>83</v>
      </c>
      <c r="G36" s="125"/>
      <c r="H36" s="125"/>
      <c r="I36" s="50" t="s">
        <v>32</v>
      </c>
      <c r="J36" s="94"/>
    </row>
    <row r="37" spans="1:14" ht="24" customHeight="1" thickBot="1" x14ac:dyDescent="0.3">
      <c r="A37" s="10"/>
      <c r="B37" s="11"/>
      <c r="C37" s="11"/>
      <c r="D37" s="12"/>
      <c r="F37" s="58" t="s">
        <v>84</v>
      </c>
      <c r="G37" s="59">
        <v>2.5</v>
      </c>
      <c r="H37" s="51" t="s">
        <v>26</v>
      </c>
      <c r="I37" s="95">
        <f>IF(I36="Yes",+H$27*G37,"0.00")+ROUND(,2)</f>
        <v>0</v>
      </c>
      <c r="J37" s="94"/>
      <c r="M37" s="36"/>
      <c r="N37" s="31"/>
    </row>
    <row r="38" spans="1:14" ht="21" customHeight="1" x14ac:dyDescent="0.25">
      <c r="A38" s="118" t="s">
        <v>33</v>
      </c>
      <c r="B38" s="119"/>
      <c r="C38" s="119"/>
      <c r="D38" s="120"/>
      <c r="F38" s="105" t="s">
        <v>117</v>
      </c>
      <c r="G38" s="106"/>
      <c r="H38" s="106"/>
      <c r="I38" s="107"/>
      <c r="J38" s="94"/>
    </row>
    <row r="39" spans="1:14" ht="21" customHeight="1" thickBot="1" x14ac:dyDescent="0.3">
      <c r="A39" s="10"/>
      <c r="B39" s="20"/>
      <c r="C39" s="21"/>
      <c r="D39" s="8"/>
      <c r="F39" s="108"/>
      <c r="G39" s="104"/>
      <c r="H39" s="104"/>
      <c r="I39" s="109"/>
      <c r="M39" s="19"/>
    </row>
    <row r="40" spans="1:14" ht="11.25" customHeight="1" thickBot="1" x14ac:dyDescent="0.3">
      <c r="A40" s="98" t="s">
        <v>34</v>
      </c>
      <c r="B40" s="99"/>
      <c r="C40" s="99"/>
      <c r="D40" s="100"/>
      <c r="F40" s="110"/>
      <c r="G40" s="111"/>
      <c r="H40" s="111"/>
      <c r="I40" s="112"/>
      <c r="M40" s="19"/>
    </row>
    <row r="41" spans="1:14" ht="21" customHeight="1" x14ac:dyDescent="0.25">
      <c r="A41" s="7"/>
      <c r="B41" s="7"/>
      <c r="C41" s="7"/>
      <c r="D41" s="7"/>
      <c r="M41" s="19"/>
    </row>
    <row r="42" spans="1:14" ht="21" customHeight="1" x14ac:dyDescent="0.25">
      <c r="A42" s="7"/>
      <c r="B42" s="7"/>
      <c r="C42" s="7"/>
      <c r="D42" s="7"/>
      <c r="E42" s="19"/>
      <c r="J42" s="97"/>
      <c r="K42" s="97"/>
    </row>
    <row r="43" spans="1:14" x14ac:dyDescent="0.25">
      <c r="J43" s="97"/>
      <c r="K43" s="97"/>
    </row>
    <row r="44" spans="1:14" x14ac:dyDescent="0.25">
      <c r="G44" s="97"/>
      <c r="H44" s="97"/>
      <c r="I44" s="97"/>
      <c r="J44" s="97"/>
      <c r="K44" s="97"/>
    </row>
    <row r="45" spans="1:14" x14ac:dyDescent="0.25">
      <c r="G45" s="97"/>
      <c r="H45" s="97"/>
      <c r="I45" s="97"/>
    </row>
    <row r="46" spans="1:14" x14ac:dyDescent="0.25">
      <c r="G46" s="97"/>
      <c r="H46" s="97"/>
      <c r="I46" s="97"/>
    </row>
    <row r="78" spans="1:8" x14ac:dyDescent="0.25">
      <c r="A78" s="19" t="s">
        <v>14</v>
      </c>
      <c r="B78" s="19"/>
      <c r="C78" s="19"/>
      <c r="D78" s="19" t="s">
        <v>14</v>
      </c>
    </row>
    <row r="79" spans="1:8" x14ac:dyDescent="0.25">
      <c r="A79" s="19" t="s">
        <v>35</v>
      </c>
      <c r="B79" s="22" t="s">
        <v>36</v>
      </c>
      <c r="C79" s="23">
        <v>42787</v>
      </c>
      <c r="D79" s="19" t="s">
        <v>10</v>
      </c>
      <c r="F79" s="19"/>
      <c r="G79" s="19" t="s">
        <v>14</v>
      </c>
      <c r="H79" s="19"/>
    </row>
    <row r="80" spans="1:8" x14ac:dyDescent="0.25">
      <c r="A80" s="19" t="s">
        <v>37</v>
      </c>
      <c r="B80" s="22" t="s">
        <v>38</v>
      </c>
      <c r="C80" s="23">
        <v>42814</v>
      </c>
      <c r="D80" s="19" t="s">
        <v>39</v>
      </c>
      <c r="F80" s="19"/>
      <c r="G80" s="19" t="s">
        <v>31</v>
      </c>
      <c r="H80" s="19"/>
    </row>
    <row r="81" spans="1:8" x14ac:dyDescent="0.25">
      <c r="A81" s="19" t="s">
        <v>40</v>
      </c>
      <c r="B81" s="22" t="s">
        <v>41</v>
      </c>
      <c r="C81" s="23">
        <v>42845</v>
      </c>
      <c r="D81" s="19" t="s">
        <v>12</v>
      </c>
      <c r="F81" s="19"/>
      <c r="G81" s="19" t="s">
        <v>32</v>
      </c>
      <c r="H81" s="19"/>
    </row>
    <row r="82" spans="1:8" hidden="1" x14ac:dyDescent="0.25">
      <c r="A82" s="19" t="s">
        <v>42</v>
      </c>
      <c r="B82" s="22" t="s">
        <v>43</v>
      </c>
      <c r="C82" s="23">
        <v>42877</v>
      </c>
      <c r="D82" s="19" t="s">
        <v>44</v>
      </c>
      <c r="F82" s="19"/>
      <c r="G82" s="19"/>
      <c r="H82" s="19"/>
    </row>
    <row r="83" spans="1:8" hidden="1" x14ac:dyDescent="0.25">
      <c r="A83" s="19" t="s">
        <v>45</v>
      </c>
      <c r="B83" s="22" t="s">
        <v>46</v>
      </c>
      <c r="C83" s="23">
        <v>42906</v>
      </c>
      <c r="D83" s="19" t="s">
        <v>47</v>
      </c>
      <c r="E83" s="19"/>
      <c r="F83" s="19"/>
      <c r="G83" s="19"/>
      <c r="H83" s="19"/>
    </row>
    <row r="84" spans="1:8" hidden="1" x14ac:dyDescent="0.25">
      <c r="A84" s="19" t="s">
        <v>4</v>
      </c>
      <c r="B84" s="22" t="s">
        <v>48</v>
      </c>
      <c r="C84" s="23">
        <v>42936</v>
      </c>
      <c r="D84" s="19" t="s">
        <v>25</v>
      </c>
      <c r="E84" s="19"/>
      <c r="F84" s="19"/>
      <c r="G84" s="19"/>
      <c r="H84" s="19"/>
    </row>
    <row r="85" spans="1:8" hidden="1" x14ac:dyDescent="0.25">
      <c r="A85" s="19" t="s">
        <v>49</v>
      </c>
      <c r="B85" s="22" t="s">
        <v>50</v>
      </c>
      <c r="C85" s="23">
        <v>42968</v>
      </c>
      <c r="D85" s="19" t="s">
        <v>51</v>
      </c>
      <c r="E85" s="19"/>
      <c r="F85" s="19"/>
      <c r="G85" s="19"/>
      <c r="H85" s="19"/>
    </row>
    <row r="86" spans="1:8" hidden="1" x14ac:dyDescent="0.25">
      <c r="A86" s="19" t="s">
        <v>52</v>
      </c>
      <c r="B86" s="22" t="s">
        <v>53</v>
      </c>
      <c r="C86" s="23">
        <v>42998</v>
      </c>
      <c r="D86" s="19" t="s">
        <v>54</v>
      </c>
      <c r="E86" s="19"/>
      <c r="F86" s="19"/>
      <c r="G86" s="19"/>
      <c r="H86" s="19"/>
    </row>
    <row r="87" spans="1:8" hidden="1" x14ac:dyDescent="0.25">
      <c r="A87" s="19" t="s">
        <v>55</v>
      </c>
      <c r="B87" s="22" t="s">
        <v>56</v>
      </c>
      <c r="C87" s="23">
        <v>43028</v>
      </c>
      <c r="D87" s="19" t="s">
        <v>57</v>
      </c>
      <c r="E87" s="19"/>
      <c r="F87" s="19"/>
      <c r="G87" s="19"/>
      <c r="H87" s="19"/>
    </row>
    <row r="88" spans="1:8" hidden="1" x14ac:dyDescent="0.25">
      <c r="A88" s="19" t="s">
        <v>58</v>
      </c>
      <c r="B88" s="22" t="s">
        <v>59</v>
      </c>
      <c r="C88" s="23">
        <v>43059</v>
      </c>
      <c r="D88" s="19"/>
      <c r="E88" s="19"/>
      <c r="F88" s="19"/>
      <c r="G88" s="19"/>
      <c r="H88" s="19"/>
    </row>
    <row r="89" spans="1:8" hidden="1" x14ac:dyDescent="0.25">
      <c r="A89" s="19" t="s">
        <v>60</v>
      </c>
      <c r="B89" s="22" t="s">
        <v>61</v>
      </c>
      <c r="C89" s="23">
        <v>43089</v>
      </c>
      <c r="D89" s="19"/>
      <c r="E89" s="19"/>
      <c r="F89" s="19"/>
      <c r="G89" s="19"/>
      <c r="H89" s="19"/>
    </row>
    <row r="90" spans="1:8" hidden="1" x14ac:dyDescent="0.25">
      <c r="A90" s="19" t="s">
        <v>62</v>
      </c>
      <c r="B90" s="22" t="s">
        <v>63</v>
      </c>
      <c r="C90" s="23">
        <v>43122</v>
      </c>
      <c r="D90" s="19"/>
      <c r="E90" s="19"/>
      <c r="F90" s="19"/>
      <c r="G90" s="19"/>
      <c r="H90" s="19"/>
    </row>
    <row r="91" spans="1:8" hidden="1" x14ac:dyDescent="0.25">
      <c r="A91" s="19" t="s">
        <v>64</v>
      </c>
      <c r="B91" s="22" t="s">
        <v>65</v>
      </c>
      <c r="C91" s="23">
        <v>42845</v>
      </c>
      <c r="D91" s="19"/>
      <c r="E91" s="19"/>
      <c r="F91" s="19"/>
      <c r="G91" s="19"/>
      <c r="H91" s="19"/>
    </row>
    <row r="92" spans="1:8" hidden="1" x14ac:dyDescent="0.25">
      <c r="A92" s="19" t="s">
        <v>66</v>
      </c>
      <c r="B92" s="22" t="s">
        <v>67</v>
      </c>
      <c r="C92" s="23">
        <v>42936</v>
      </c>
      <c r="D92" s="19"/>
      <c r="E92" s="19"/>
      <c r="F92" s="19"/>
      <c r="G92" s="19"/>
      <c r="H92" s="19"/>
    </row>
    <row r="93" spans="1:8" hidden="1" x14ac:dyDescent="0.25">
      <c r="A93" s="19" t="s">
        <v>68</v>
      </c>
      <c r="B93" s="22" t="s">
        <v>69</v>
      </c>
      <c r="C93" s="23">
        <v>43028</v>
      </c>
      <c r="D93" s="19"/>
      <c r="E93" s="19"/>
      <c r="F93" s="19"/>
      <c r="G93" s="19"/>
      <c r="H93" s="19"/>
    </row>
    <row r="94" spans="1:8" hidden="1" x14ac:dyDescent="0.25">
      <c r="A94" s="19" t="s">
        <v>70</v>
      </c>
      <c r="B94" s="22" t="s">
        <v>71</v>
      </c>
      <c r="C94" s="23">
        <v>43122</v>
      </c>
      <c r="D94" s="19"/>
      <c r="E94" s="19"/>
      <c r="F94" s="19"/>
      <c r="G94" s="19"/>
      <c r="H94" s="19"/>
    </row>
    <row r="95" spans="1:8" hidden="1" x14ac:dyDescent="0.25">
      <c r="A95" s="19" t="s">
        <v>72</v>
      </c>
      <c r="B95" s="22" t="s">
        <v>73</v>
      </c>
      <c r="C95" s="23">
        <v>43122</v>
      </c>
      <c r="D95" s="19"/>
      <c r="E95" s="19"/>
      <c r="F95" s="19"/>
      <c r="G95" s="19"/>
      <c r="H95" s="19"/>
    </row>
    <row r="96" spans="1:8" hidden="1" x14ac:dyDescent="0.25">
      <c r="A96" s="19" t="s">
        <v>74</v>
      </c>
      <c r="B96" s="22" t="s">
        <v>75</v>
      </c>
      <c r="C96" s="23">
        <v>42936</v>
      </c>
      <c r="D96" s="19"/>
      <c r="E96" s="19"/>
      <c r="F96" s="19"/>
      <c r="G96" s="19"/>
      <c r="H96" s="19"/>
    </row>
    <row r="97" spans="1:8" hidden="1" x14ac:dyDescent="0.25">
      <c r="A97" s="19" t="s">
        <v>76</v>
      </c>
      <c r="B97" s="22" t="s">
        <v>77</v>
      </c>
      <c r="C97" s="23">
        <v>43122</v>
      </c>
      <c r="D97" s="19"/>
      <c r="E97" s="19"/>
      <c r="F97" s="19"/>
      <c r="G97" s="19"/>
      <c r="H97" s="19"/>
    </row>
    <row r="98" spans="1:8" hidden="1" x14ac:dyDescent="0.25">
      <c r="A98" s="19" t="s">
        <v>78</v>
      </c>
      <c r="B98" s="19" t="s">
        <v>79</v>
      </c>
      <c r="C98" s="19" t="s">
        <v>79</v>
      </c>
      <c r="D98" s="19"/>
      <c r="E98" s="19"/>
      <c r="F98" s="19"/>
      <c r="G98" s="19"/>
      <c r="H98" s="19"/>
    </row>
    <row r="99" spans="1:8" hidden="1" x14ac:dyDescent="0.25">
      <c r="A99" s="19"/>
      <c r="B99" s="19"/>
      <c r="C99" s="19"/>
      <c r="D99" s="19"/>
      <c r="E99" s="19"/>
      <c r="F99" s="19"/>
      <c r="G99" s="19"/>
      <c r="H99" s="19"/>
    </row>
    <row r="100" spans="1:8" hidden="1" x14ac:dyDescent="0.25">
      <c r="A100" s="19"/>
      <c r="B100" s="19"/>
      <c r="C100" s="19"/>
      <c r="D100" s="19"/>
      <c r="E100" s="19"/>
      <c r="F100" s="19"/>
      <c r="G100" s="19"/>
      <c r="H100" s="19"/>
    </row>
    <row r="101" spans="1:8" hidden="1" x14ac:dyDescent="0.25">
      <c r="A101" s="19"/>
      <c r="B101" s="19"/>
      <c r="C101" s="19"/>
      <c r="D101" s="19"/>
      <c r="E101" s="19"/>
      <c r="F101" s="19"/>
      <c r="G101" s="19"/>
      <c r="H101" s="19"/>
    </row>
    <row r="102" spans="1:8" hidden="1" x14ac:dyDescent="0.25">
      <c r="E102" s="19"/>
      <c r="F102" s="19"/>
      <c r="G102" s="19"/>
      <c r="H102" s="19"/>
    </row>
    <row r="103" spans="1:8" hidden="1" x14ac:dyDescent="0.25">
      <c r="E103" s="19"/>
    </row>
    <row r="104" spans="1:8" hidden="1" x14ac:dyDescent="0.25">
      <c r="E104" s="19"/>
    </row>
    <row r="105" spans="1:8" hidden="1" x14ac:dyDescent="0.25">
      <c r="E105" s="19"/>
    </row>
    <row r="106" spans="1:8" hidden="1" x14ac:dyDescent="0.25">
      <c r="E106" s="19"/>
    </row>
    <row r="107" spans="1:8" hidden="1" x14ac:dyDescent="0.25"/>
    <row r="108" spans="1:8" hidden="1" x14ac:dyDescent="0.25"/>
  </sheetData>
  <mergeCells count="14">
    <mergeCell ref="A40:D40"/>
    <mergeCell ref="A36:D36"/>
    <mergeCell ref="F38:I40"/>
    <mergeCell ref="E1:G1"/>
    <mergeCell ref="E2:G2"/>
    <mergeCell ref="E3:G3"/>
    <mergeCell ref="E4:G4"/>
    <mergeCell ref="E5:G5"/>
    <mergeCell ref="A29:D30"/>
    <mergeCell ref="A38:D38"/>
    <mergeCell ref="A34:D34"/>
    <mergeCell ref="F28:H28"/>
    <mergeCell ref="F32:H32"/>
    <mergeCell ref="F36:H36"/>
  </mergeCells>
  <dataValidations count="5">
    <dataValidation type="list" allowBlank="1" showInputMessage="1" showErrorMessage="1" sqref="A2">
      <formula1>filingpdalpha</formula1>
    </dataValidation>
    <dataValidation type="whole" allowBlank="1" showInputMessage="1" showErrorMessage="1" errorTitle="LICENSE ERROR" error="Enter a valid 4-digit sales tax license number (1170 for one-time filer).  " sqref="D2">
      <formula1>1000</formula1>
      <formula2>3000</formula2>
    </dataValidation>
    <dataValidation type="list" allowBlank="1" showInputMessage="1" showErrorMessage="1" sqref="A12:A15">
      <formula1>deductionlist</formula1>
    </dataValidation>
    <dataValidation type="decimal" operator="greaterThanOrEqual" allowBlank="1" showInputMessage="1" showErrorMessage="1" errorTitle="deductionerror" error="Please enter a positive amount" sqref="C23:C25 D12:D16">
      <formula1>0</formula1>
    </dataValidation>
    <dataValidation type="list" allowBlank="1" showInputMessage="1" showErrorMessage="1" sqref="I36">
      <formula1>feequestion</formula1>
    </dataValidation>
  </dataValidations>
  <pageMargins left="0" right="0" top="0.5" bottom="0"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2024</vt:lpstr>
      <vt:lpstr>Sheet1</vt:lpstr>
      <vt:lpstr>'2024'!deductionlist</vt:lpstr>
      <vt:lpstr>'2024'!feequestion</vt:lpstr>
      <vt:lpstr>'2024'!filingduedates</vt:lpstr>
      <vt:lpstr>'2024'!filingpdalpha</vt:lpstr>
      <vt:lpstr>'2024'!filingpdsdaterange</vt:lpstr>
      <vt:lpstr>'2024'!Print_Area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Lupo</dc:creator>
  <cp:lastModifiedBy>Lance Hillis</cp:lastModifiedBy>
  <cp:lastPrinted>2018-12-28T18:47:35Z</cp:lastPrinted>
  <dcterms:created xsi:type="dcterms:W3CDTF">2016-11-14T22:38:44Z</dcterms:created>
  <dcterms:modified xsi:type="dcterms:W3CDTF">2024-02-15T23:27:37Z</dcterms:modified>
</cp:coreProperties>
</file>